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20" yWindow="450" windowWidth="12210" windowHeight="10965"/>
  </bookViews>
  <sheets>
    <sheet name="型別保険金支給金額" sheetId="11" r:id="rId1"/>
    <sheet name="（参考）型別支給日数" sheetId="9" r:id="rId2"/>
  </sheets>
  <calcPr calcId="145621"/>
</workbook>
</file>

<file path=xl/calcChain.xml><?xml version="1.0" encoding="utf-8"?>
<calcChain xmlns="http://schemas.openxmlformats.org/spreadsheetml/2006/main">
  <c r="I23" i="11" l="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F23" i="11"/>
  <c r="O23" i="11" s="1"/>
  <c r="F22" i="11"/>
  <c r="O22" i="11" s="1"/>
  <c r="F21" i="11"/>
  <c r="F20" i="11"/>
  <c r="O20" i="11" s="1"/>
  <c r="F19" i="11"/>
  <c r="O19" i="11" s="1"/>
  <c r="F18" i="11"/>
  <c r="O18" i="11" s="1"/>
  <c r="F17" i="11"/>
  <c r="F16" i="11"/>
  <c r="O16" i="11" s="1"/>
  <c r="F15" i="11"/>
  <c r="O15" i="11" s="1"/>
  <c r="F14" i="11"/>
  <c r="F13" i="11"/>
  <c r="O13" i="11" s="1"/>
  <c r="F12" i="11"/>
  <c r="F11" i="11"/>
  <c r="F10" i="11"/>
  <c r="O10" i="11" s="1"/>
  <c r="F9" i="11"/>
  <c r="F24" i="11"/>
  <c r="C23" i="11"/>
  <c r="D23" i="11" s="1"/>
  <c r="C22" i="11"/>
  <c r="C21" i="11"/>
  <c r="D21" i="11" s="1"/>
  <c r="M21" i="11" s="1"/>
  <c r="C20" i="11"/>
  <c r="E20" i="11" s="1"/>
  <c r="C19" i="11"/>
  <c r="D19" i="11" s="1"/>
  <c r="C18" i="11"/>
  <c r="C17" i="11"/>
  <c r="D17" i="11" s="1"/>
  <c r="M17" i="11" s="1"/>
  <c r="C16" i="11"/>
  <c r="E16" i="11" s="1"/>
  <c r="C15" i="11"/>
  <c r="D15" i="11" s="1"/>
  <c r="C14" i="11"/>
  <c r="C13" i="11"/>
  <c r="D13" i="11" s="1"/>
  <c r="M13" i="11" s="1"/>
  <c r="C12" i="11"/>
  <c r="E12" i="11" s="1"/>
  <c r="C11" i="11"/>
  <c r="D11" i="11" s="1"/>
  <c r="C10" i="11"/>
  <c r="L10" i="11" s="1"/>
  <c r="C9" i="11"/>
  <c r="D9" i="11" s="1"/>
  <c r="M9" i="11" s="1"/>
  <c r="G14" i="11" l="1"/>
  <c r="P14" i="11" s="1"/>
  <c r="O14" i="11"/>
  <c r="J11" i="11"/>
  <c r="S11" i="11" s="1"/>
  <c r="R11" i="11"/>
  <c r="J15" i="11"/>
  <c r="S15" i="11" s="1"/>
  <c r="R15" i="11"/>
  <c r="J19" i="11"/>
  <c r="S19" i="11" s="1"/>
  <c r="R19" i="11"/>
  <c r="J23" i="11"/>
  <c r="S23" i="11" s="1"/>
  <c r="R23" i="11"/>
  <c r="G11" i="11"/>
  <c r="P11" i="11" s="1"/>
  <c r="O11" i="11"/>
  <c r="J12" i="11"/>
  <c r="S12" i="11" s="1"/>
  <c r="R12" i="11"/>
  <c r="K16" i="11"/>
  <c r="T16" i="11" s="1"/>
  <c r="R16" i="11"/>
  <c r="K20" i="11"/>
  <c r="T20" i="11" s="1"/>
  <c r="R20" i="11"/>
  <c r="H12" i="11"/>
  <c r="Q12" i="11" s="1"/>
  <c r="O12" i="11"/>
  <c r="J9" i="11"/>
  <c r="S9" i="11" s="1"/>
  <c r="R9" i="11"/>
  <c r="J13" i="11"/>
  <c r="S13" i="11" s="1"/>
  <c r="R13" i="11"/>
  <c r="J17" i="11"/>
  <c r="S17" i="11" s="1"/>
  <c r="R17" i="11"/>
  <c r="J21" i="11"/>
  <c r="S21" i="11" s="1"/>
  <c r="R21" i="11"/>
  <c r="H9" i="11"/>
  <c r="Q9" i="11" s="1"/>
  <c r="O9" i="11"/>
  <c r="H17" i="11"/>
  <c r="Q17" i="11" s="1"/>
  <c r="O17" i="11"/>
  <c r="H21" i="11"/>
  <c r="Q21" i="11" s="1"/>
  <c r="O21" i="11"/>
  <c r="K10" i="11"/>
  <c r="T10" i="11" s="1"/>
  <c r="R10" i="11"/>
  <c r="K14" i="11"/>
  <c r="T14" i="11" s="1"/>
  <c r="R14" i="11"/>
  <c r="K18" i="11"/>
  <c r="T18" i="11" s="1"/>
  <c r="R18" i="11"/>
  <c r="K22" i="11"/>
  <c r="T22" i="11" s="1"/>
  <c r="R22" i="11"/>
  <c r="D20" i="11"/>
  <c r="M20" i="11" s="1"/>
  <c r="E17" i="11"/>
  <c r="N17" i="11" s="1"/>
  <c r="H18" i="11"/>
  <c r="Q18" i="11" s="1"/>
  <c r="L17" i="11"/>
  <c r="E9" i="11"/>
  <c r="N9" i="11" s="1"/>
  <c r="H22" i="11"/>
  <c r="Q22" i="11" s="1"/>
  <c r="K12" i="11"/>
  <c r="T12" i="11" s="1"/>
  <c r="L21" i="11"/>
  <c r="E15" i="11"/>
  <c r="N15" i="11" s="1"/>
  <c r="E21" i="11"/>
  <c r="N21" i="11" s="1"/>
  <c r="K19" i="11"/>
  <c r="T19" i="11" s="1"/>
  <c r="D16" i="11"/>
  <c r="M16" i="11" s="1"/>
  <c r="H14" i="11"/>
  <c r="Q14" i="11" s="1"/>
  <c r="J20" i="11"/>
  <c r="S20" i="11" s="1"/>
  <c r="E11" i="11"/>
  <c r="N11" i="11" s="1"/>
  <c r="H11" i="11"/>
  <c r="Q11" i="11" s="1"/>
  <c r="G23" i="11"/>
  <c r="P23" i="11" s="1"/>
  <c r="K15" i="11"/>
  <c r="T15" i="11" s="1"/>
  <c r="D12" i="11"/>
  <c r="M12" i="11" s="1"/>
  <c r="E23" i="11"/>
  <c r="N23" i="11" s="1"/>
  <c r="G19" i="11"/>
  <c r="P19" i="11" s="1"/>
  <c r="H23" i="11"/>
  <c r="Q23" i="11" s="1"/>
  <c r="K11" i="11"/>
  <c r="T11" i="11" s="1"/>
  <c r="J16" i="11"/>
  <c r="S16" i="11" s="1"/>
  <c r="L20" i="11"/>
  <c r="E13" i="11"/>
  <c r="N13" i="11" s="1"/>
  <c r="E19" i="11"/>
  <c r="N19" i="11" s="1"/>
  <c r="H10" i="11"/>
  <c r="Q10" i="11" s="1"/>
  <c r="G15" i="11"/>
  <c r="P15" i="11" s="1"/>
  <c r="H19" i="11"/>
  <c r="Q19" i="11" s="1"/>
  <c r="K23" i="11"/>
  <c r="T23" i="11" s="1"/>
  <c r="H15" i="11"/>
  <c r="Q15" i="11" s="1"/>
  <c r="L23" i="11"/>
  <c r="G16" i="11"/>
  <c r="P16" i="11" s="1"/>
  <c r="G20" i="11"/>
  <c r="P20" i="11" s="1"/>
  <c r="H16" i="11"/>
  <c r="Q16" i="11" s="1"/>
  <c r="H20" i="11"/>
  <c r="Q20" i="11" s="1"/>
  <c r="E10" i="11"/>
  <c r="N10" i="11" s="1"/>
  <c r="D10" i="11"/>
  <c r="M10" i="11" s="1"/>
  <c r="D14" i="11"/>
  <c r="M14" i="11" s="1"/>
  <c r="E14" i="11"/>
  <c r="N14" i="11" s="1"/>
  <c r="L14" i="11"/>
  <c r="D18" i="11"/>
  <c r="M18" i="11" s="1"/>
  <c r="E18" i="11"/>
  <c r="N18" i="11" s="1"/>
  <c r="L18" i="11"/>
  <c r="D22" i="11"/>
  <c r="M22" i="11" s="1"/>
  <c r="L22" i="11"/>
  <c r="E22" i="11"/>
  <c r="N22" i="11" s="1"/>
  <c r="G12" i="11"/>
  <c r="P12" i="11" s="1"/>
  <c r="K9" i="11"/>
  <c r="T9" i="11" s="1"/>
  <c r="K13" i="11"/>
  <c r="T13" i="11" s="1"/>
  <c r="K17" i="11"/>
  <c r="T17" i="11" s="1"/>
  <c r="K21" i="11"/>
  <c r="T21" i="11" s="1"/>
  <c r="L11" i="11"/>
  <c r="G9" i="11"/>
  <c r="P9" i="11" s="1"/>
  <c r="G13" i="11"/>
  <c r="P13" i="11" s="1"/>
  <c r="G17" i="11"/>
  <c r="P17" i="11" s="1"/>
  <c r="G21" i="11"/>
  <c r="P21" i="11" s="1"/>
  <c r="J18" i="11"/>
  <c r="S18" i="11" s="1"/>
  <c r="L12" i="11"/>
  <c r="L15" i="11"/>
  <c r="H13" i="11"/>
  <c r="Q13" i="11" s="1"/>
  <c r="L9" i="11"/>
  <c r="L13" i="11"/>
  <c r="L16" i="11"/>
  <c r="L19" i="11"/>
  <c r="G10" i="11"/>
  <c r="P10" i="11" s="1"/>
  <c r="G18" i="11"/>
  <c r="P18" i="11" s="1"/>
  <c r="G22" i="11"/>
  <c r="P22" i="11" s="1"/>
  <c r="J10" i="11"/>
  <c r="S10" i="11" s="1"/>
  <c r="J14" i="11"/>
  <c r="S14" i="11" s="1"/>
  <c r="J22" i="11"/>
  <c r="S22" i="11" s="1"/>
  <c r="N16" i="11"/>
  <c r="N12" i="11"/>
  <c r="N20" i="11"/>
  <c r="M11" i="11"/>
  <c r="M15" i="11"/>
  <c r="M19" i="11"/>
  <c r="M23" i="11"/>
</calcChain>
</file>

<file path=xl/comments1.xml><?xml version="1.0" encoding="utf-8"?>
<comments xmlns="http://schemas.openxmlformats.org/spreadsheetml/2006/main">
  <authors>
    <author>hoken</author>
  </authors>
  <commentList>
    <comment ref="E4" authorId="0">
      <text>
        <r>
          <rPr>
            <b/>
            <sz val="9"/>
            <color indexed="81"/>
            <rFont val="ＭＳ Ｐゴシック"/>
            <family val="3"/>
            <charset val="128"/>
          </rPr>
          <t>こちらに金額を入力し、Enterを押すと、支給金額が表示されます。</t>
        </r>
      </text>
    </comment>
  </commentList>
</comments>
</file>

<file path=xl/sharedStrings.xml><?xml version="1.0" encoding="utf-8"?>
<sst xmlns="http://schemas.openxmlformats.org/spreadsheetml/2006/main" count="428" uniqueCount="131">
  <si>
    <t>円</t>
    <rPh sb="0" eb="1">
      <t>エン</t>
    </rPh>
    <phoneticPr fontId="1"/>
  </si>
  <si>
    <t>保険金の種類／型</t>
    <phoneticPr fontId="3"/>
  </si>
  <si>
    <t>Ⅰ型A</t>
  </si>
  <si>
    <t>Ⅱ型A</t>
  </si>
  <si>
    <t>Ⅲ型A</t>
  </si>
  <si>
    <t>Ⅰ型B</t>
  </si>
  <si>
    <t>Ⅱ型B</t>
    <phoneticPr fontId="3"/>
  </si>
  <si>
    <t>Ⅱ型B</t>
  </si>
  <si>
    <t>Ⅲ型B</t>
  </si>
  <si>
    <t>（１口）</t>
    <phoneticPr fontId="3"/>
  </si>
  <si>
    <t>(２口)</t>
    <phoneticPr fontId="3"/>
  </si>
  <si>
    <t>(３口)</t>
    <phoneticPr fontId="3"/>
  </si>
  <si>
    <t>死亡
保険金</t>
    <phoneticPr fontId="3"/>
  </si>
  <si>
    <t>600日</t>
  </si>
  <si>
    <t>1,200日</t>
  </si>
  <si>
    <t>1,800日</t>
    <phoneticPr fontId="3"/>
  </si>
  <si>
    <t>800日</t>
  </si>
  <si>
    <t>1,600日</t>
  </si>
  <si>
    <t>2,400日</t>
    <phoneticPr fontId="3"/>
  </si>
  <si>
    <t>1,000日</t>
  </si>
  <si>
    <t>2,000日</t>
  </si>
  <si>
    <t>3,000日</t>
    <phoneticPr fontId="3"/>
  </si>
  <si>
    <t>1,800日</t>
  </si>
  <si>
    <t>2,400日</t>
  </si>
  <si>
    <t>3,000日</t>
  </si>
  <si>
    <t>障
害
保
険
金</t>
    <phoneticPr fontId="3"/>
  </si>
  <si>
    <t>1級</t>
  </si>
  <si>
    <t>2級</t>
  </si>
  <si>
    <t>3級</t>
  </si>
  <si>
    <t>4級</t>
  </si>
  <si>
    <t>480日</t>
  </si>
  <si>
    <t>960日</t>
  </si>
  <si>
    <t>1,440日</t>
    <phoneticPr fontId="3"/>
  </si>
  <si>
    <t>640日</t>
  </si>
  <si>
    <t>1,280日</t>
  </si>
  <si>
    <t>1,920日</t>
    <phoneticPr fontId="3"/>
  </si>
  <si>
    <t>1,440日</t>
  </si>
  <si>
    <t>1,920日</t>
  </si>
  <si>
    <t>5級</t>
  </si>
  <si>
    <t>420日</t>
  </si>
  <si>
    <t>840日</t>
  </si>
  <si>
    <t>1,260日</t>
    <phoneticPr fontId="3"/>
  </si>
  <si>
    <t>560日</t>
  </si>
  <si>
    <t>1,120日</t>
  </si>
  <si>
    <t>1,680日</t>
    <phoneticPr fontId="3"/>
  </si>
  <si>
    <t>700日</t>
  </si>
  <si>
    <t>1,400日</t>
  </si>
  <si>
    <t>2,100日</t>
    <phoneticPr fontId="3"/>
  </si>
  <si>
    <t>1,260日</t>
  </si>
  <si>
    <t>1,680日</t>
  </si>
  <si>
    <t>2,100日</t>
  </si>
  <si>
    <t>6級</t>
  </si>
  <si>
    <t>360日</t>
  </si>
  <si>
    <t>720日</t>
  </si>
  <si>
    <t>1,080日</t>
    <phoneticPr fontId="3"/>
  </si>
  <si>
    <t>1,080日</t>
  </si>
  <si>
    <t>7級</t>
  </si>
  <si>
    <t>300日</t>
  </si>
  <si>
    <t>900日</t>
    <phoneticPr fontId="3"/>
  </si>
  <si>
    <t>400日</t>
  </si>
  <si>
    <t>1,200日</t>
    <phoneticPr fontId="3"/>
  </si>
  <si>
    <t>500日</t>
  </si>
  <si>
    <t>1,500日</t>
    <phoneticPr fontId="3"/>
  </si>
  <si>
    <t>900日</t>
  </si>
  <si>
    <t>1,500日</t>
  </si>
  <si>
    <t>8級</t>
  </si>
  <si>
    <t>240日</t>
  </si>
  <si>
    <t>720日</t>
    <phoneticPr fontId="3"/>
  </si>
  <si>
    <t>320日</t>
  </si>
  <si>
    <t>960日</t>
    <phoneticPr fontId="3"/>
  </si>
  <si>
    <t>9級</t>
  </si>
  <si>
    <t>180日</t>
  </si>
  <si>
    <t>540日</t>
    <phoneticPr fontId="3"/>
  </si>
  <si>
    <t>540日</t>
  </si>
  <si>
    <t>10級</t>
  </si>
  <si>
    <t>120日</t>
  </si>
  <si>
    <t>360日</t>
    <phoneticPr fontId="3"/>
  </si>
  <si>
    <t>160日</t>
  </si>
  <si>
    <t>480日</t>
    <phoneticPr fontId="3"/>
  </si>
  <si>
    <t>200日</t>
  </si>
  <si>
    <t>600日</t>
    <phoneticPr fontId="3"/>
  </si>
  <si>
    <t>11級</t>
  </si>
  <si>
    <t>60日</t>
  </si>
  <si>
    <t>180日</t>
    <phoneticPr fontId="3"/>
  </si>
  <si>
    <t>80日</t>
  </si>
  <si>
    <t>240日</t>
    <phoneticPr fontId="3"/>
  </si>
  <si>
    <t>100日</t>
  </si>
  <si>
    <t>300日</t>
    <phoneticPr fontId="3"/>
  </si>
  <si>
    <t>12級</t>
  </si>
  <si>
    <t>30日</t>
  </si>
  <si>
    <t>90日</t>
    <phoneticPr fontId="3"/>
  </si>
  <si>
    <t>40日</t>
  </si>
  <si>
    <t>120日</t>
    <phoneticPr fontId="3"/>
  </si>
  <si>
    <t>50日</t>
  </si>
  <si>
    <t>100日</t>
    <phoneticPr fontId="3"/>
  </si>
  <si>
    <t>150日</t>
    <phoneticPr fontId="3"/>
  </si>
  <si>
    <t>90日</t>
  </si>
  <si>
    <t>150日</t>
  </si>
  <si>
    <t>13級</t>
  </si>
  <si>
    <t>18日</t>
  </si>
  <si>
    <t>36日</t>
  </si>
  <si>
    <t>54日</t>
    <phoneticPr fontId="3"/>
  </si>
  <si>
    <t>24日</t>
  </si>
  <si>
    <t>48日</t>
  </si>
  <si>
    <t>72日</t>
    <phoneticPr fontId="3"/>
  </si>
  <si>
    <t>54日</t>
  </si>
  <si>
    <t>72日</t>
  </si>
  <si>
    <t>14級</t>
  </si>
  <si>
    <t>12日</t>
  </si>
  <si>
    <t>36日</t>
    <phoneticPr fontId="3"/>
  </si>
  <si>
    <t>16日</t>
  </si>
  <si>
    <t>32日</t>
  </si>
  <si>
    <t>48日</t>
    <phoneticPr fontId="3"/>
  </si>
  <si>
    <t>20日</t>
  </si>
  <si>
    <t>60日</t>
    <phoneticPr fontId="3"/>
  </si>
  <si>
    <t>休業
保険金</t>
    <phoneticPr fontId="3"/>
  </si>
  <si>
    <t>1日につき2/10</t>
  </si>
  <si>
    <t>死亡
弔慰金</t>
    <phoneticPr fontId="3"/>
  </si>
  <si>
    <t>30万円</t>
  </si>
  <si>
    <t>被災者の給付基礎日額</t>
    <rPh sb="0" eb="3">
      <t>ヒサイシャ</t>
    </rPh>
    <rPh sb="4" eb="6">
      <t>キュウフ</t>
    </rPh>
    <rPh sb="6" eb="8">
      <t>キソ</t>
    </rPh>
    <rPh sb="8" eb="10">
      <t>ニチガク</t>
    </rPh>
    <phoneticPr fontId="1"/>
  </si>
  <si>
    <t>単位（円）</t>
    <rPh sb="0" eb="2">
      <t>タンイ</t>
    </rPh>
    <rPh sb="3" eb="4">
      <t>エン</t>
    </rPh>
    <phoneticPr fontId="1"/>
  </si>
  <si>
    <t>休業1日につき</t>
    <rPh sb="0" eb="2">
      <t>キュウギョウ</t>
    </rPh>
    <phoneticPr fontId="1"/>
  </si>
  <si>
    <t>円の場合の保険金支給金額</t>
    <rPh sb="0" eb="1">
      <t>エン</t>
    </rPh>
    <phoneticPr fontId="1"/>
  </si>
  <si>
    <t>（参考）保険の型別支給日数一覧</t>
    <rPh sb="1" eb="3">
      <t>サンコウ</t>
    </rPh>
    <rPh sb="4" eb="6">
      <t>ホケン</t>
    </rPh>
    <rPh sb="7" eb="8">
      <t>カタ</t>
    </rPh>
    <rPh sb="8" eb="9">
      <t>ベツ</t>
    </rPh>
    <rPh sb="9" eb="11">
      <t>シキュウ</t>
    </rPh>
    <rPh sb="11" eb="13">
      <t>ニッスウ</t>
    </rPh>
    <rPh sb="13" eb="15">
      <t>イチラン</t>
    </rPh>
    <phoneticPr fontId="1"/>
  </si>
  <si>
    <t>※保険金は被災者の給付基礎日額をもとに、契約した保険の型別に定めた下記の日数分が支払われます。</t>
    <rPh sb="1" eb="4">
      <t>ホケンキン</t>
    </rPh>
    <rPh sb="5" eb="8">
      <t>ヒサイシャ</t>
    </rPh>
    <rPh sb="9" eb="11">
      <t>キュウフ</t>
    </rPh>
    <rPh sb="11" eb="13">
      <t>キソ</t>
    </rPh>
    <rPh sb="13" eb="15">
      <t>ニチガク</t>
    </rPh>
    <rPh sb="20" eb="22">
      <t>ケイヤク</t>
    </rPh>
    <rPh sb="24" eb="26">
      <t>ホケン</t>
    </rPh>
    <rPh sb="27" eb="28">
      <t>カタ</t>
    </rPh>
    <rPh sb="28" eb="29">
      <t>ベツ</t>
    </rPh>
    <rPh sb="30" eb="31">
      <t>サダ</t>
    </rPh>
    <rPh sb="33" eb="35">
      <t>カキ</t>
    </rPh>
    <rPh sb="36" eb="38">
      <t>ニッスウ</t>
    </rPh>
    <rPh sb="38" eb="39">
      <t>ブン</t>
    </rPh>
    <rPh sb="40" eb="42">
      <t>シハラ</t>
    </rPh>
    <phoneticPr fontId="1"/>
  </si>
  <si>
    <t>（１口）</t>
    <phoneticPr fontId="3"/>
  </si>
  <si>
    <t>(３口)</t>
    <phoneticPr fontId="3"/>
  </si>
  <si>
    <t>(２口)</t>
    <phoneticPr fontId="3"/>
  </si>
  <si>
    <t>休業補償はありません。</t>
    <rPh sb="0" eb="2">
      <t>キュウギョウ</t>
    </rPh>
    <rPh sb="2" eb="4">
      <t>ホショウ</t>
    </rPh>
    <phoneticPr fontId="1"/>
  </si>
  <si>
    <t>30万円（死亡保険金が支給される場合）</t>
    <rPh sb="11" eb="13">
      <t>シキュウ</t>
    </rPh>
    <rPh sb="16" eb="18">
      <t>バアイ</t>
    </rPh>
    <phoneticPr fontId="1"/>
  </si>
  <si>
    <t>保険の型別保険金支給金額計算用フォーム</t>
    <rPh sb="0" eb="2">
      <t>ホケン</t>
    </rPh>
    <rPh sb="3" eb="4">
      <t>カタ</t>
    </rPh>
    <rPh sb="4" eb="5">
      <t>ベツ</t>
    </rPh>
    <rPh sb="5" eb="8">
      <t>ホケンキン</t>
    </rPh>
    <rPh sb="8" eb="10">
      <t>シキュウ</t>
    </rPh>
    <rPh sb="10" eb="12">
      <t>キンガク</t>
    </rPh>
    <rPh sb="12" eb="14">
      <t>ケイサン</t>
    </rPh>
    <rPh sb="14" eb="15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</si>
</sst>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Arial"/>
      <family val="2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indexed="64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/>
    <xf numFmtId="38" fontId="6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Border="1">
      <alignment vertical="center"/>
    </xf>
    <xf numFmtId="0" fontId="8" fillId="0" borderId="2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right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1" fillId="0" borderId="0" xfId="0" applyFont="1" applyBorder="1" applyProtection="1">
      <alignment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0" fontId="10" fillId="0" borderId="13" xfId="0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0" fontId="10" fillId="0" borderId="14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shrinkToFit="1"/>
    </xf>
    <xf numFmtId="0" fontId="10" fillId="0" borderId="6" xfId="0" applyFont="1" applyFill="1" applyBorder="1" applyAlignment="1" applyProtection="1">
      <alignment horizontal="center" vertical="center" shrinkToFit="1"/>
    </xf>
    <xf numFmtId="0" fontId="10" fillId="0" borderId="10" xfId="0" applyFont="1" applyFill="1" applyBorder="1" applyAlignment="1" applyProtection="1">
      <alignment horizontal="right" vertical="center" shrinkToFit="1"/>
    </xf>
    <xf numFmtId="38" fontId="9" fillId="0" borderId="10" xfId="7" applyFont="1" applyFill="1" applyBorder="1" applyAlignment="1" applyProtection="1">
      <alignment horizontal="right" vertical="center" shrinkToFit="1"/>
    </xf>
    <xf numFmtId="38" fontId="9" fillId="0" borderId="8" xfId="7" applyFont="1" applyFill="1" applyBorder="1" applyAlignment="1" applyProtection="1">
      <alignment horizontal="right" vertical="center" shrinkToFit="1"/>
    </xf>
    <xf numFmtId="38" fontId="9" fillId="0" borderId="12" xfId="7" applyFont="1" applyFill="1" applyBorder="1" applyAlignment="1" applyProtection="1">
      <alignment horizontal="right" vertical="center" shrinkToFit="1"/>
    </xf>
    <xf numFmtId="38" fontId="11" fillId="2" borderId="0" xfId="7" applyFont="1" applyFill="1" applyBorder="1" applyAlignment="1" applyProtection="1">
      <alignment horizontal="center" vertical="center"/>
      <protection locked="0"/>
    </xf>
    <xf numFmtId="0" fontId="10" fillId="0" borderId="15" xfId="0" applyFont="1" applyFill="1" applyBorder="1" applyAlignment="1" applyProtection="1">
      <alignment horizontal="center" vertical="center" shrinkToFit="1"/>
    </xf>
    <xf numFmtId="0" fontId="10" fillId="0" borderId="10" xfId="0" applyFont="1" applyFill="1" applyBorder="1" applyAlignment="1" applyProtection="1">
      <alignment horizontal="center" vertical="center" wrapText="1"/>
    </xf>
    <xf numFmtId="0" fontId="10" fillId="0" borderId="10" xfId="0" applyFont="1" applyFill="1" applyBorder="1" applyAlignment="1" applyProtection="1">
      <alignment horizontal="center" vertical="center" shrinkToFit="1"/>
    </xf>
    <xf numFmtId="0" fontId="11" fillId="0" borderId="7" xfId="0" applyFon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right" vertical="center"/>
    </xf>
    <xf numFmtId="0" fontId="10" fillId="0" borderId="8" xfId="0" applyFont="1" applyFill="1" applyBorder="1" applyAlignment="1" applyProtection="1">
      <alignment horizontal="right" vertical="center" shrinkToFit="1"/>
    </xf>
    <xf numFmtId="0" fontId="10" fillId="0" borderId="9" xfId="0" applyFont="1" applyFill="1" applyBorder="1" applyAlignment="1" applyProtection="1">
      <alignment horizontal="right" vertical="center" shrinkToFit="1"/>
    </xf>
    <xf numFmtId="0" fontId="10" fillId="0" borderId="9" xfId="0" applyFont="1" applyFill="1" applyBorder="1" applyAlignment="1" applyProtection="1">
      <alignment horizontal="left" vertical="center" shrinkToFit="1"/>
    </xf>
    <xf numFmtId="0" fontId="10" fillId="0" borderId="16" xfId="0" applyFont="1" applyFill="1" applyBorder="1" applyAlignment="1" applyProtection="1">
      <alignment horizontal="left" vertical="center" shrinkToFit="1"/>
    </xf>
    <xf numFmtId="38" fontId="10" fillId="0" borderId="9" xfId="7" applyFont="1" applyFill="1" applyBorder="1" applyAlignment="1" applyProtection="1">
      <alignment horizontal="center" vertical="center" shrinkToFit="1"/>
    </xf>
    <xf numFmtId="0" fontId="10" fillId="0" borderId="12" xfId="0" applyFont="1" applyFill="1" applyBorder="1" applyAlignment="1" applyProtection="1">
      <alignment horizontal="center" vertical="center" shrinkToFi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</cellXfs>
  <cellStyles count="8">
    <cellStyle name="桁区切り" xfId="7" builtinId="6"/>
    <cellStyle name="桁区切り 2" xfId="2"/>
    <cellStyle name="桁区切り 3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5"/>
  <sheetViews>
    <sheetView showZeros="0" tabSelected="1" zoomScale="80" zoomScaleNormal="80" workbookViewId="0">
      <selection activeCell="E4" sqref="E4"/>
    </sheetView>
  </sheetViews>
  <sheetFormatPr defaultColWidth="8.25" defaultRowHeight="14.25"/>
  <cols>
    <col min="1" max="1" width="4" style="8" customWidth="1"/>
    <col min="2" max="2" width="5.125" style="8" customWidth="1"/>
    <col min="3" max="20" width="10.625" style="8" customWidth="1"/>
    <col min="21" max="16384" width="8.25" style="8"/>
  </cols>
  <sheetData>
    <row r="1" spans="1:20" ht="32.25" customHeight="1">
      <c r="A1" s="8" t="s">
        <v>130</v>
      </c>
    </row>
    <row r="2" spans="1:20" ht="20.25" customHeight="1"/>
    <row r="3" spans="1:20" ht="20.25" customHeight="1"/>
    <row r="4" spans="1:20" ht="22.5" customHeight="1">
      <c r="B4" s="25" t="s">
        <v>119</v>
      </c>
      <c r="C4" s="25"/>
      <c r="D4" s="25"/>
      <c r="E4" s="21"/>
      <c r="F4" s="8" t="s">
        <v>122</v>
      </c>
      <c r="S4" s="26" t="s">
        <v>120</v>
      </c>
      <c r="T4" s="26"/>
    </row>
    <row r="5" spans="1:20">
      <c r="A5" s="23" t="s">
        <v>1</v>
      </c>
      <c r="B5" s="23"/>
      <c r="C5" s="9" t="s">
        <v>2</v>
      </c>
      <c r="D5" s="9" t="s">
        <v>2</v>
      </c>
      <c r="E5" s="9" t="s">
        <v>2</v>
      </c>
      <c r="F5" s="9" t="s">
        <v>3</v>
      </c>
      <c r="G5" s="9" t="s">
        <v>3</v>
      </c>
      <c r="H5" s="9" t="s">
        <v>3</v>
      </c>
      <c r="I5" s="9" t="s">
        <v>4</v>
      </c>
      <c r="J5" s="9" t="s">
        <v>4</v>
      </c>
      <c r="K5" s="10" t="s">
        <v>4</v>
      </c>
      <c r="L5" s="11" t="s">
        <v>5</v>
      </c>
      <c r="M5" s="9" t="s">
        <v>5</v>
      </c>
      <c r="N5" s="9" t="s">
        <v>5</v>
      </c>
      <c r="O5" s="9" t="s">
        <v>6</v>
      </c>
      <c r="P5" s="9" t="s">
        <v>7</v>
      </c>
      <c r="Q5" s="9" t="s">
        <v>7</v>
      </c>
      <c r="R5" s="9" t="s">
        <v>8</v>
      </c>
      <c r="S5" s="9" t="s">
        <v>8</v>
      </c>
      <c r="T5" s="9" t="s">
        <v>8</v>
      </c>
    </row>
    <row r="6" spans="1:20">
      <c r="A6" s="23"/>
      <c r="B6" s="23"/>
      <c r="C6" s="12"/>
      <c r="D6" s="12" t="s">
        <v>5</v>
      </c>
      <c r="E6" s="12" t="s">
        <v>5</v>
      </c>
      <c r="F6" s="12"/>
      <c r="G6" s="12" t="s">
        <v>7</v>
      </c>
      <c r="H6" s="12" t="s">
        <v>7</v>
      </c>
      <c r="I6" s="12"/>
      <c r="J6" s="12" t="s">
        <v>8</v>
      </c>
      <c r="K6" s="13" t="s">
        <v>8</v>
      </c>
      <c r="L6" s="14"/>
      <c r="M6" s="12" t="s">
        <v>5</v>
      </c>
      <c r="N6" s="12" t="s">
        <v>5</v>
      </c>
      <c r="O6" s="12"/>
      <c r="P6" s="12" t="s">
        <v>7</v>
      </c>
      <c r="Q6" s="12" t="s">
        <v>7</v>
      </c>
      <c r="R6" s="12"/>
      <c r="S6" s="12" t="s">
        <v>8</v>
      </c>
      <c r="T6" s="12" t="s">
        <v>8</v>
      </c>
    </row>
    <row r="7" spans="1:20">
      <c r="A7" s="23"/>
      <c r="B7" s="23"/>
      <c r="C7" s="12"/>
      <c r="D7" s="12"/>
      <c r="E7" s="12" t="s">
        <v>5</v>
      </c>
      <c r="F7" s="12"/>
      <c r="G7" s="12"/>
      <c r="H7" s="12" t="s">
        <v>7</v>
      </c>
      <c r="I7" s="12"/>
      <c r="J7" s="12"/>
      <c r="K7" s="13" t="s">
        <v>8</v>
      </c>
      <c r="L7" s="14"/>
      <c r="M7" s="12"/>
      <c r="N7" s="12" t="s">
        <v>5</v>
      </c>
      <c r="O7" s="12"/>
      <c r="P7" s="12"/>
      <c r="Q7" s="12" t="s">
        <v>7</v>
      </c>
      <c r="R7" s="12"/>
      <c r="S7" s="12"/>
      <c r="T7" s="12" t="s">
        <v>8</v>
      </c>
    </row>
    <row r="8" spans="1:20">
      <c r="A8" s="23"/>
      <c r="B8" s="23"/>
      <c r="C8" s="15" t="s">
        <v>125</v>
      </c>
      <c r="D8" s="15" t="s">
        <v>10</v>
      </c>
      <c r="E8" s="15" t="s">
        <v>126</v>
      </c>
      <c r="F8" s="15" t="s">
        <v>125</v>
      </c>
      <c r="G8" s="15" t="s">
        <v>127</v>
      </c>
      <c r="H8" s="15" t="s">
        <v>126</v>
      </c>
      <c r="I8" s="15" t="s">
        <v>125</v>
      </c>
      <c r="J8" s="15" t="s">
        <v>127</v>
      </c>
      <c r="K8" s="16" t="s">
        <v>126</v>
      </c>
      <c r="L8" s="22" t="s">
        <v>125</v>
      </c>
      <c r="M8" s="15" t="s">
        <v>127</v>
      </c>
      <c r="N8" s="15" t="s">
        <v>126</v>
      </c>
      <c r="O8" s="15" t="s">
        <v>125</v>
      </c>
      <c r="P8" s="15" t="s">
        <v>127</v>
      </c>
      <c r="Q8" s="15" t="s">
        <v>126</v>
      </c>
      <c r="R8" s="15" t="s">
        <v>125</v>
      </c>
      <c r="S8" s="15" t="s">
        <v>127</v>
      </c>
      <c r="T8" s="15" t="s">
        <v>126</v>
      </c>
    </row>
    <row r="9" spans="1:20" ht="33" customHeight="1">
      <c r="A9" s="23" t="s">
        <v>12</v>
      </c>
      <c r="B9" s="23"/>
      <c r="C9" s="18">
        <f>$E$4*600</f>
        <v>0</v>
      </c>
      <c r="D9" s="18">
        <f>C9*2</f>
        <v>0</v>
      </c>
      <c r="E9" s="18">
        <f>C9*3</f>
        <v>0</v>
      </c>
      <c r="F9" s="18">
        <f>$E$4*800</f>
        <v>0</v>
      </c>
      <c r="G9" s="18">
        <f>F9*2</f>
        <v>0</v>
      </c>
      <c r="H9" s="18">
        <f>F9*3</f>
        <v>0</v>
      </c>
      <c r="I9" s="18">
        <f>$E$4*1000</f>
        <v>0</v>
      </c>
      <c r="J9" s="18">
        <f>I9*2</f>
        <v>0</v>
      </c>
      <c r="K9" s="19">
        <f>I9*3</f>
        <v>0</v>
      </c>
      <c r="L9" s="20">
        <f>C9</f>
        <v>0</v>
      </c>
      <c r="M9" s="18">
        <f>D9</f>
        <v>0</v>
      </c>
      <c r="N9" s="18">
        <f>E9</f>
        <v>0</v>
      </c>
      <c r="O9" s="18">
        <f>F9</f>
        <v>0</v>
      </c>
      <c r="P9" s="18">
        <f>G9</f>
        <v>0</v>
      </c>
      <c r="Q9" s="18">
        <f>H9</f>
        <v>0</v>
      </c>
      <c r="R9" s="18">
        <f>I9</f>
        <v>0</v>
      </c>
      <c r="S9" s="18">
        <f>J9</f>
        <v>0</v>
      </c>
      <c r="T9" s="18">
        <f>K9</f>
        <v>0</v>
      </c>
    </row>
    <row r="10" spans="1:20" ht="26.25" customHeight="1">
      <c r="A10" s="23" t="s">
        <v>25</v>
      </c>
      <c r="B10" s="17" t="s">
        <v>26</v>
      </c>
      <c r="C10" s="18">
        <f t="shared" ref="C10:C12" si="0">$E$4*600</f>
        <v>0</v>
      </c>
      <c r="D10" s="18">
        <f t="shared" ref="D10:D23" si="1">C10*2</f>
        <v>0</v>
      </c>
      <c r="E10" s="18">
        <f t="shared" ref="E10:E23" si="2">C10*3</f>
        <v>0</v>
      </c>
      <c r="F10" s="18">
        <f t="shared" ref="F10:F12" si="3">$E$4*800</f>
        <v>0</v>
      </c>
      <c r="G10" s="18">
        <f t="shared" ref="G10:G23" si="4">F10*2</f>
        <v>0</v>
      </c>
      <c r="H10" s="18">
        <f t="shared" ref="H10:H23" si="5">F10*3</f>
        <v>0</v>
      </c>
      <c r="I10" s="18">
        <f t="shared" ref="I10:I12" si="6">$E$4*1000</f>
        <v>0</v>
      </c>
      <c r="J10" s="18">
        <f t="shared" ref="J10:J23" si="7">I10*2</f>
        <v>0</v>
      </c>
      <c r="K10" s="19">
        <f t="shared" ref="K10:K23" si="8">I10*3</f>
        <v>0</v>
      </c>
      <c r="L10" s="20">
        <f t="shared" ref="L10:L23" si="9">C10</f>
        <v>0</v>
      </c>
      <c r="M10" s="18">
        <f t="shared" ref="M10:M23" si="10">D10</f>
        <v>0</v>
      </c>
      <c r="N10" s="18">
        <f t="shared" ref="N10:N23" si="11">E10</f>
        <v>0</v>
      </c>
      <c r="O10" s="18">
        <f t="shared" ref="O10:O23" si="12">F10</f>
        <v>0</v>
      </c>
      <c r="P10" s="18">
        <f t="shared" ref="P10:P23" si="13">G10</f>
        <v>0</v>
      </c>
      <c r="Q10" s="18">
        <f t="shared" ref="Q10:Q23" si="14">H10</f>
        <v>0</v>
      </c>
      <c r="R10" s="18">
        <f t="shared" ref="R10:R23" si="15">I10</f>
        <v>0</v>
      </c>
      <c r="S10" s="18">
        <f t="shared" ref="S10:S23" si="16">J10</f>
        <v>0</v>
      </c>
      <c r="T10" s="18">
        <f t="shared" ref="T10:T23" si="17">K10</f>
        <v>0</v>
      </c>
    </row>
    <row r="11" spans="1:20" ht="26.25" customHeight="1">
      <c r="A11" s="23"/>
      <c r="B11" s="17" t="s">
        <v>27</v>
      </c>
      <c r="C11" s="18">
        <f t="shared" si="0"/>
        <v>0</v>
      </c>
      <c r="D11" s="18">
        <f t="shared" si="1"/>
        <v>0</v>
      </c>
      <c r="E11" s="18">
        <f t="shared" si="2"/>
        <v>0</v>
      </c>
      <c r="F11" s="18">
        <f t="shared" si="3"/>
        <v>0</v>
      </c>
      <c r="G11" s="18">
        <f t="shared" si="4"/>
        <v>0</v>
      </c>
      <c r="H11" s="18">
        <f t="shared" si="5"/>
        <v>0</v>
      </c>
      <c r="I11" s="18">
        <f t="shared" si="6"/>
        <v>0</v>
      </c>
      <c r="J11" s="18">
        <f t="shared" si="7"/>
        <v>0</v>
      </c>
      <c r="K11" s="19">
        <f t="shared" si="8"/>
        <v>0</v>
      </c>
      <c r="L11" s="20">
        <f t="shared" si="9"/>
        <v>0</v>
      </c>
      <c r="M11" s="18">
        <f t="shared" si="10"/>
        <v>0</v>
      </c>
      <c r="N11" s="18">
        <f t="shared" si="11"/>
        <v>0</v>
      </c>
      <c r="O11" s="18">
        <f t="shared" si="12"/>
        <v>0</v>
      </c>
      <c r="P11" s="18">
        <f t="shared" si="13"/>
        <v>0</v>
      </c>
      <c r="Q11" s="18">
        <f t="shared" si="14"/>
        <v>0</v>
      </c>
      <c r="R11" s="18">
        <f t="shared" si="15"/>
        <v>0</v>
      </c>
      <c r="S11" s="18">
        <f t="shared" si="16"/>
        <v>0</v>
      </c>
      <c r="T11" s="18">
        <f t="shared" si="17"/>
        <v>0</v>
      </c>
    </row>
    <row r="12" spans="1:20" ht="26.25" customHeight="1">
      <c r="A12" s="23"/>
      <c r="B12" s="17" t="s">
        <v>28</v>
      </c>
      <c r="C12" s="18">
        <f t="shared" si="0"/>
        <v>0</v>
      </c>
      <c r="D12" s="18">
        <f t="shared" si="1"/>
        <v>0</v>
      </c>
      <c r="E12" s="18">
        <f t="shared" si="2"/>
        <v>0</v>
      </c>
      <c r="F12" s="18">
        <f t="shared" si="3"/>
        <v>0</v>
      </c>
      <c r="G12" s="18">
        <f t="shared" si="4"/>
        <v>0</v>
      </c>
      <c r="H12" s="18">
        <f t="shared" si="5"/>
        <v>0</v>
      </c>
      <c r="I12" s="18">
        <f t="shared" si="6"/>
        <v>0</v>
      </c>
      <c r="J12" s="18">
        <f t="shared" si="7"/>
        <v>0</v>
      </c>
      <c r="K12" s="19">
        <f t="shared" si="8"/>
        <v>0</v>
      </c>
      <c r="L12" s="20">
        <f t="shared" si="9"/>
        <v>0</v>
      </c>
      <c r="M12" s="18">
        <f t="shared" si="10"/>
        <v>0</v>
      </c>
      <c r="N12" s="18">
        <f t="shared" si="11"/>
        <v>0</v>
      </c>
      <c r="O12" s="18">
        <f t="shared" si="12"/>
        <v>0</v>
      </c>
      <c r="P12" s="18">
        <f t="shared" si="13"/>
        <v>0</v>
      </c>
      <c r="Q12" s="18">
        <f t="shared" si="14"/>
        <v>0</v>
      </c>
      <c r="R12" s="18">
        <f t="shared" si="15"/>
        <v>0</v>
      </c>
      <c r="S12" s="18">
        <f t="shared" si="16"/>
        <v>0</v>
      </c>
      <c r="T12" s="18">
        <f t="shared" si="17"/>
        <v>0</v>
      </c>
    </row>
    <row r="13" spans="1:20" ht="26.25" customHeight="1">
      <c r="A13" s="23"/>
      <c r="B13" s="17" t="s">
        <v>29</v>
      </c>
      <c r="C13" s="18">
        <f>$E$4*480</f>
        <v>0</v>
      </c>
      <c r="D13" s="18">
        <f t="shared" si="1"/>
        <v>0</v>
      </c>
      <c r="E13" s="18">
        <f t="shared" si="2"/>
        <v>0</v>
      </c>
      <c r="F13" s="18">
        <f>$E$4*640</f>
        <v>0</v>
      </c>
      <c r="G13" s="18">
        <f t="shared" si="4"/>
        <v>0</v>
      </c>
      <c r="H13" s="18">
        <f t="shared" si="5"/>
        <v>0</v>
      </c>
      <c r="I13" s="18">
        <f>$E$4*800</f>
        <v>0</v>
      </c>
      <c r="J13" s="18">
        <f t="shared" si="7"/>
        <v>0</v>
      </c>
      <c r="K13" s="19">
        <f t="shared" si="8"/>
        <v>0</v>
      </c>
      <c r="L13" s="20">
        <f t="shared" si="9"/>
        <v>0</v>
      </c>
      <c r="M13" s="18">
        <f t="shared" si="10"/>
        <v>0</v>
      </c>
      <c r="N13" s="18">
        <f t="shared" si="11"/>
        <v>0</v>
      </c>
      <c r="O13" s="18">
        <f t="shared" si="12"/>
        <v>0</v>
      </c>
      <c r="P13" s="18">
        <f t="shared" si="13"/>
        <v>0</v>
      </c>
      <c r="Q13" s="18">
        <f t="shared" si="14"/>
        <v>0</v>
      </c>
      <c r="R13" s="18">
        <f t="shared" si="15"/>
        <v>0</v>
      </c>
      <c r="S13" s="18">
        <f t="shared" si="16"/>
        <v>0</v>
      </c>
      <c r="T13" s="18">
        <f t="shared" si="17"/>
        <v>0</v>
      </c>
    </row>
    <row r="14" spans="1:20" ht="26.25" customHeight="1">
      <c r="A14" s="23"/>
      <c r="B14" s="17" t="s">
        <v>38</v>
      </c>
      <c r="C14" s="18">
        <f>$E$4*420</f>
        <v>0</v>
      </c>
      <c r="D14" s="18">
        <f t="shared" si="1"/>
        <v>0</v>
      </c>
      <c r="E14" s="18">
        <f t="shared" si="2"/>
        <v>0</v>
      </c>
      <c r="F14" s="18">
        <f>$E$4*560</f>
        <v>0</v>
      </c>
      <c r="G14" s="18">
        <f t="shared" si="4"/>
        <v>0</v>
      </c>
      <c r="H14" s="18">
        <f t="shared" si="5"/>
        <v>0</v>
      </c>
      <c r="I14" s="18">
        <f>$E$4*700</f>
        <v>0</v>
      </c>
      <c r="J14" s="18">
        <f t="shared" si="7"/>
        <v>0</v>
      </c>
      <c r="K14" s="19">
        <f t="shared" si="8"/>
        <v>0</v>
      </c>
      <c r="L14" s="20">
        <f t="shared" si="9"/>
        <v>0</v>
      </c>
      <c r="M14" s="18">
        <f t="shared" si="10"/>
        <v>0</v>
      </c>
      <c r="N14" s="18">
        <f t="shared" si="11"/>
        <v>0</v>
      </c>
      <c r="O14" s="18">
        <f t="shared" si="12"/>
        <v>0</v>
      </c>
      <c r="P14" s="18">
        <f t="shared" si="13"/>
        <v>0</v>
      </c>
      <c r="Q14" s="18">
        <f t="shared" si="14"/>
        <v>0</v>
      </c>
      <c r="R14" s="18">
        <f t="shared" si="15"/>
        <v>0</v>
      </c>
      <c r="S14" s="18">
        <f t="shared" si="16"/>
        <v>0</v>
      </c>
      <c r="T14" s="18">
        <f t="shared" si="17"/>
        <v>0</v>
      </c>
    </row>
    <row r="15" spans="1:20" ht="26.25" customHeight="1">
      <c r="A15" s="23"/>
      <c r="B15" s="17" t="s">
        <v>51</v>
      </c>
      <c r="C15" s="18">
        <f>$E$4*360</f>
        <v>0</v>
      </c>
      <c r="D15" s="18">
        <f t="shared" si="1"/>
        <v>0</v>
      </c>
      <c r="E15" s="18">
        <f t="shared" si="2"/>
        <v>0</v>
      </c>
      <c r="F15" s="18">
        <f>$E$4*480</f>
        <v>0</v>
      </c>
      <c r="G15" s="18">
        <f t="shared" si="4"/>
        <v>0</v>
      </c>
      <c r="H15" s="18">
        <f t="shared" si="5"/>
        <v>0</v>
      </c>
      <c r="I15" s="18">
        <f>$E$4*600</f>
        <v>0</v>
      </c>
      <c r="J15" s="18">
        <f t="shared" si="7"/>
        <v>0</v>
      </c>
      <c r="K15" s="19">
        <f t="shared" si="8"/>
        <v>0</v>
      </c>
      <c r="L15" s="20">
        <f t="shared" si="9"/>
        <v>0</v>
      </c>
      <c r="M15" s="18">
        <f t="shared" si="10"/>
        <v>0</v>
      </c>
      <c r="N15" s="18">
        <f t="shared" si="11"/>
        <v>0</v>
      </c>
      <c r="O15" s="18">
        <f t="shared" si="12"/>
        <v>0</v>
      </c>
      <c r="P15" s="18">
        <f t="shared" si="13"/>
        <v>0</v>
      </c>
      <c r="Q15" s="18">
        <f t="shared" si="14"/>
        <v>0</v>
      </c>
      <c r="R15" s="18">
        <f t="shared" si="15"/>
        <v>0</v>
      </c>
      <c r="S15" s="18">
        <f t="shared" si="16"/>
        <v>0</v>
      </c>
      <c r="T15" s="18">
        <f t="shared" si="17"/>
        <v>0</v>
      </c>
    </row>
    <row r="16" spans="1:20" ht="26.25" customHeight="1">
      <c r="A16" s="23"/>
      <c r="B16" s="17" t="s">
        <v>56</v>
      </c>
      <c r="C16" s="18">
        <f>$E$4*300</f>
        <v>0</v>
      </c>
      <c r="D16" s="18">
        <f t="shared" si="1"/>
        <v>0</v>
      </c>
      <c r="E16" s="18">
        <f t="shared" si="2"/>
        <v>0</v>
      </c>
      <c r="F16" s="18">
        <f>$E$4*400</f>
        <v>0</v>
      </c>
      <c r="G16" s="18">
        <f t="shared" si="4"/>
        <v>0</v>
      </c>
      <c r="H16" s="18">
        <f t="shared" si="5"/>
        <v>0</v>
      </c>
      <c r="I16" s="18">
        <f>$E$4*500</f>
        <v>0</v>
      </c>
      <c r="J16" s="18">
        <f t="shared" si="7"/>
        <v>0</v>
      </c>
      <c r="K16" s="19">
        <f t="shared" si="8"/>
        <v>0</v>
      </c>
      <c r="L16" s="20">
        <f t="shared" si="9"/>
        <v>0</v>
      </c>
      <c r="M16" s="18">
        <f t="shared" si="10"/>
        <v>0</v>
      </c>
      <c r="N16" s="18">
        <f t="shared" si="11"/>
        <v>0</v>
      </c>
      <c r="O16" s="18">
        <f t="shared" si="12"/>
        <v>0</v>
      </c>
      <c r="P16" s="18">
        <f t="shared" si="13"/>
        <v>0</v>
      </c>
      <c r="Q16" s="18">
        <f t="shared" si="14"/>
        <v>0</v>
      </c>
      <c r="R16" s="18">
        <f t="shared" si="15"/>
        <v>0</v>
      </c>
      <c r="S16" s="18">
        <f t="shared" si="16"/>
        <v>0</v>
      </c>
      <c r="T16" s="18">
        <f t="shared" si="17"/>
        <v>0</v>
      </c>
    </row>
    <row r="17" spans="1:20" ht="26.25" customHeight="1">
      <c r="A17" s="23"/>
      <c r="B17" s="17" t="s">
        <v>65</v>
      </c>
      <c r="C17" s="18">
        <f>$E$4*240</f>
        <v>0</v>
      </c>
      <c r="D17" s="18">
        <f t="shared" si="1"/>
        <v>0</v>
      </c>
      <c r="E17" s="18">
        <f t="shared" si="2"/>
        <v>0</v>
      </c>
      <c r="F17" s="18">
        <f>$E$4*320</f>
        <v>0</v>
      </c>
      <c r="G17" s="18">
        <f t="shared" si="4"/>
        <v>0</v>
      </c>
      <c r="H17" s="18">
        <f t="shared" si="5"/>
        <v>0</v>
      </c>
      <c r="I17" s="18">
        <f>$E$4*400</f>
        <v>0</v>
      </c>
      <c r="J17" s="18">
        <f t="shared" si="7"/>
        <v>0</v>
      </c>
      <c r="K17" s="19">
        <f t="shared" si="8"/>
        <v>0</v>
      </c>
      <c r="L17" s="20">
        <f t="shared" si="9"/>
        <v>0</v>
      </c>
      <c r="M17" s="18">
        <f t="shared" si="10"/>
        <v>0</v>
      </c>
      <c r="N17" s="18">
        <f t="shared" si="11"/>
        <v>0</v>
      </c>
      <c r="O17" s="18">
        <f t="shared" si="12"/>
        <v>0</v>
      </c>
      <c r="P17" s="18">
        <f t="shared" si="13"/>
        <v>0</v>
      </c>
      <c r="Q17" s="18">
        <f t="shared" si="14"/>
        <v>0</v>
      </c>
      <c r="R17" s="18">
        <f t="shared" si="15"/>
        <v>0</v>
      </c>
      <c r="S17" s="18">
        <f t="shared" si="16"/>
        <v>0</v>
      </c>
      <c r="T17" s="18">
        <f t="shared" si="17"/>
        <v>0</v>
      </c>
    </row>
    <row r="18" spans="1:20" ht="26.25" customHeight="1">
      <c r="A18" s="23"/>
      <c r="B18" s="17" t="s">
        <v>70</v>
      </c>
      <c r="C18" s="18">
        <f>$E$4*180</f>
        <v>0</v>
      </c>
      <c r="D18" s="18">
        <f t="shared" si="1"/>
        <v>0</v>
      </c>
      <c r="E18" s="18">
        <f t="shared" si="2"/>
        <v>0</v>
      </c>
      <c r="F18" s="18">
        <f>$E$4*240</f>
        <v>0</v>
      </c>
      <c r="G18" s="18">
        <f t="shared" si="4"/>
        <v>0</v>
      </c>
      <c r="H18" s="18">
        <f t="shared" si="5"/>
        <v>0</v>
      </c>
      <c r="I18" s="18">
        <f>$E$4*300</f>
        <v>0</v>
      </c>
      <c r="J18" s="18">
        <f t="shared" si="7"/>
        <v>0</v>
      </c>
      <c r="K18" s="19">
        <f t="shared" si="8"/>
        <v>0</v>
      </c>
      <c r="L18" s="20">
        <f t="shared" si="9"/>
        <v>0</v>
      </c>
      <c r="M18" s="18">
        <f t="shared" si="10"/>
        <v>0</v>
      </c>
      <c r="N18" s="18">
        <f t="shared" si="11"/>
        <v>0</v>
      </c>
      <c r="O18" s="18">
        <f t="shared" si="12"/>
        <v>0</v>
      </c>
      <c r="P18" s="18">
        <f t="shared" si="13"/>
        <v>0</v>
      </c>
      <c r="Q18" s="18">
        <f t="shared" si="14"/>
        <v>0</v>
      </c>
      <c r="R18" s="18">
        <f t="shared" si="15"/>
        <v>0</v>
      </c>
      <c r="S18" s="18">
        <f t="shared" si="16"/>
        <v>0</v>
      </c>
      <c r="T18" s="18">
        <f t="shared" si="17"/>
        <v>0</v>
      </c>
    </row>
    <row r="19" spans="1:20" ht="26.25" customHeight="1">
      <c r="A19" s="23"/>
      <c r="B19" s="17" t="s">
        <v>74</v>
      </c>
      <c r="C19" s="18">
        <f>$E$4*120</f>
        <v>0</v>
      </c>
      <c r="D19" s="18">
        <f t="shared" si="1"/>
        <v>0</v>
      </c>
      <c r="E19" s="18">
        <f t="shared" si="2"/>
        <v>0</v>
      </c>
      <c r="F19" s="18">
        <f>$E$4*160</f>
        <v>0</v>
      </c>
      <c r="G19" s="18">
        <f t="shared" si="4"/>
        <v>0</v>
      </c>
      <c r="H19" s="18">
        <f t="shared" si="5"/>
        <v>0</v>
      </c>
      <c r="I19" s="18">
        <f>$E$4*200</f>
        <v>0</v>
      </c>
      <c r="J19" s="18">
        <f t="shared" si="7"/>
        <v>0</v>
      </c>
      <c r="K19" s="19">
        <f t="shared" si="8"/>
        <v>0</v>
      </c>
      <c r="L19" s="20">
        <f t="shared" si="9"/>
        <v>0</v>
      </c>
      <c r="M19" s="18">
        <f t="shared" si="10"/>
        <v>0</v>
      </c>
      <c r="N19" s="18">
        <f t="shared" si="11"/>
        <v>0</v>
      </c>
      <c r="O19" s="18">
        <f t="shared" si="12"/>
        <v>0</v>
      </c>
      <c r="P19" s="18">
        <f t="shared" si="13"/>
        <v>0</v>
      </c>
      <c r="Q19" s="18">
        <f t="shared" si="14"/>
        <v>0</v>
      </c>
      <c r="R19" s="18">
        <f t="shared" si="15"/>
        <v>0</v>
      </c>
      <c r="S19" s="18">
        <f t="shared" si="16"/>
        <v>0</v>
      </c>
      <c r="T19" s="18">
        <f t="shared" si="17"/>
        <v>0</v>
      </c>
    </row>
    <row r="20" spans="1:20" ht="26.25" customHeight="1">
      <c r="A20" s="23"/>
      <c r="B20" s="17" t="s">
        <v>81</v>
      </c>
      <c r="C20" s="18">
        <f>$E$4*60</f>
        <v>0</v>
      </c>
      <c r="D20" s="18">
        <f t="shared" si="1"/>
        <v>0</v>
      </c>
      <c r="E20" s="18">
        <f t="shared" si="2"/>
        <v>0</v>
      </c>
      <c r="F20" s="18">
        <f>$E$4*80</f>
        <v>0</v>
      </c>
      <c r="G20" s="18">
        <f t="shared" si="4"/>
        <v>0</v>
      </c>
      <c r="H20" s="18">
        <f t="shared" si="5"/>
        <v>0</v>
      </c>
      <c r="I20" s="18">
        <f>$E$4*100</f>
        <v>0</v>
      </c>
      <c r="J20" s="18">
        <f t="shared" si="7"/>
        <v>0</v>
      </c>
      <c r="K20" s="19">
        <f t="shared" si="8"/>
        <v>0</v>
      </c>
      <c r="L20" s="20">
        <f t="shared" si="9"/>
        <v>0</v>
      </c>
      <c r="M20" s="18">
        <f t="shared" si="10"/>
        <v>0</v>
      </c>
      <c r="N20" s="18">
        <f t="shared" si="11"/>
        <v>0</v>
      </c>
      <c r="O20" s="18">
        <f t="shared" si="12"/>
        <v>0</v>
      </c>
      <c r="P20" s="18">
        <f t="shared" si="13"/>
        <v>0</v>
      </c>
      <c r="Q20" s="18">
        <f t="shared" si="14"/>
        <v>0</v>
      </c>
      <c r="R20" s="18">
        <f t="shared" si="15"/>
        <v>0</v>
      </c>
      <c r="S20" s="18">
        <f t="shared" si="16"/>
        <v>0</v>
      </c>
      <c r="T20" s="18">
        <f t="shared" si="17"/>
        <v>0</v>
      </c>
    </row>
    <row r="21" spans="1:20" ht="26.25" customHeight="1">
      <c r="A21" s="23"/>
      <c r="B21" s="17" t="s">
        <v>88</v>
      </c>
      <c r="C21" s="18">
        <f>$E$4*30</f>
        <v>0</v>
      </c>
      <c r="D21" s="18">
        <f t="shared" si="1"/>
        <v>0</v>
      </c>
      <c r="E21" s="18">
        <f t="shared" si="2"/>
        <v>0</v>
      </c>
      <c r="F21" s="18">
        <f>$E$4*40</f>
        <v>0</v>
      </c>
      <c r="G21" s="18">
        <f t="shared" si="4"/>
        <v>0</v>
      </c>
      <c r="H21" s="18">
        <f t="shared" si="5"/>
        <v>0</v>
      </c>
      <c r="I21" s="18">
        <f>$E$4*50</f>
        <v>0</v>
      </c>
      <c r="J21" s="18">
        <f t="shared" si="7"/>
        <v>0</v>
      </c>
      <c r="K21" s="19">
        <f t="shared" si="8"/>
        <v>0</v>
      </c>
      <c r="L21" s="20">
        <f t="shared" si="9"/>
        <v>0</v>
      </c>
      <c r="M21" s="18">
        <f t="shared" si="10"/>
        <v>0</v>
      </c>
      <c r="N21" s="18">
        <f t="shared" si="11"/>
        <v>0</v>
      </c>
      <c r="O21" s="18">
        <f t="shared" si="12"/>
        <v>0</v>
      </c>
      <c r="P21" s="18">
        <f t="shared" si="13"/>
        <v>0</v>
      </c>
      <c r="Q21" s="18">
        <f t="shared" si="14"/>
        <v>0</v>
      </c>
      <c r="R21" s="18">
        <f t="shared" si="15"/>
        <v>0</v>
      </c>
      <c r="S21" s="18">
        <f t="shared" si="16"/>
        <v>0</v>
      </c>
      <c r="T21" s="18">
        <f t="shared" si="17"/>
        <v>0</v>
      </c>
    </row>
    <row r="22" spans="1:20" ht="26.25" customHeight="1">
      <c r="A22" s="23"/>
      <c r="B22" s="17" t="s">
        <v>98</v>
      </c>
      <c r="C22" s="18">
        <f>$E$4*18</f>
        <v>0</v>
      </c>
      <c r="D22" s="18">
        <f t="shared" si="1"/>
        <v>0</v>
      </c>
      <c r="E22" s="18">
        <f t="shared" si="2"/>
        <v>0</v>
      </c>
      <c r="F22" s="18">
        <f>$E$4*24</f>
        <v>0</v>
      </c>
      <c r="G22" s="18">
        <f t="shared" si="4"/>
        <v>0</v>
      </c>
      <c r="H22" s="18">
        <f t="shared" si="5"/>
        <v>0</v>
      </c>
      <c r="I22" s="18">
        <f>$E$4*30</f>
        <v>0</v>
      </c>
      <c r="J22" s="18">
        <f t="shared" si="7"/>
        <v>0</v>
      </c>
      <c r="K22" s="19">
        <f t="shared" si="8"/>
        <v>0</v>
      </c>
      <c r="L22" s="20">
        <f t="shared" si="9"/>
        <v>0</v>
      </c>
      <c r="M22" s="18">
        <f t="shared" si="10"/>
        <v>0</v>
      </c>
      <c r="N22" s="18">
        <f t="shared" si="11"/>
        <v>0</v>
      </c>
      <c r="O22" s="18">
        <f t="shared" si="12"/>
        <v>0</v>
      </c>
      <c r="P22" s="18">
        <f t="shared" si="13"/>
        <v>0</v>
      </c>
      <c r="Q22" s="18">
        <f t="shared" si="14"/>
        <v>0</v>
      </c>
      <c r="R22" s="18">
        <f t="shared" si="15"/>
        <v>0</v>
      </c>
      <c r="S22" s="18">
        <f t="shared" si="16"/>
        <v>0</v>
      </c>
      <c r="T22" s="18">
        <f t="shared" si="17"/>
        <v>0</v>
      </c>
    </row>
    <row r="23" spans="1:20" ht="26.25" customHeight="1">
      <c r="A23" s="23"/>
      <c r="B23" s="17" t="s">
        <v>107</v>
      </c>
      <c r="C23" s="18">
        <f>$E$4*12</f>
        <v>0</v>
      </c>
      <c r="D23" s="18">
        <f t="shared" si="1"/>
        <v>0</v>
      </c>
      <c r="E23" s="18">
        <f t="shared" si="2"/>
        <v>0</v>
      </c>
      <c r="F23" s="18">
        <f>$E$4*16</f>
        <v>0</v>
      </c>
      <c r="G23" s="18">
        <f t="shared" si="4"/>
        <v>0</v>
      </c>
      <c r="H23" s="18">
        <f t="shared" si="5"/>
        <v>0</v>
      </c>
      <c r="I23" s="18">
        <f>$E$4*20</f>
        <v>0</v>
      </c>
      <c r="J23" s="18">
        <f t="shared" si="7"/>
        <v>0</v>
      </c>
      <c r="K23" s="19">
        <f t="shared" si="8"/>
        <v>0</v>
      </c>
      <c r="L23" s="20">
        <f t="shared" si="9"/>
        <v>0</v>
      </c>
      <c r="M23" s="18">
        <f t="shared" si="10"/>
        <v>0</v>
      </c>
      <c r="N23" s="18">
        <f t="shared" si="11"/>
        <v>0</v>
      </c>
      <c r="O23" s="18">
        <f t="shared" si="12"/>
        <v>0</v>
      </c>
      <c r="P23" s="18">
        <f t="shared" si="13"/>
        <v>0</v>
      </c>
      <c r="Q23" s="18">
        <f t="shared" si="14"/>
        <v>0</v>
      </c>
      <c r="R23" s="18">
        <f t="shared" si="15"/>
        <v>0</v>
      </c>
      <c r="S23" s="18">
        <f t="shared" si="16"/>
        <v>0</v>
      </c>
      <c r="T23" s="18">
        <f t="shared" si="17"/>
        <v>0</v>
      </c>
    </row>
    <row r="24" spans="1:20" ht="33.75" customHeight="1">
      <c r="A24" s="23" t="s">
        <v>115</v>
      </c>
      <c r="B24" s="23"/>
      <c r="C24" s="27" t="s">
        <v>121</v>
      </c>
      <c r="D24" s="28"/>
      <c r="E24" s="28"/>
      <c r="F24" s="31">
        <f>ROUNDDOWN(E4*0.2,0)</f>
        <v>0</v>
      </c>
      <c r="G24" s="31"/>
      <c r="H24" s="29" t="s">
        <v>0</v>
      </c>
      <c r="I24" s="29"/>
      <c r="J24" s="29"/>
      <c r="K24" s="30"/>
      <c r="L24" s="32" t="s">
        <v>128</v>
      </c>
      <c r="M24" s="24"/>
      <c r="N24" s="24"/>
      <c r="O24" s="24"/>
      <c r="P24" s="24"/>
      <c r="Q24" s="24"/>
      <c r="R24" s="24"/>
      <c r="S24" s="24"/>
      <c r="T24" s="24"/>
    </row>
    <row r="25" spans="1:20" ht="33.75" customHeight="1">
      <c r="A25" s="23" t="s">
        <v>117</v>
      </c>
      <c r="B25" s="23"/>
      <c r="C25" s="24" t="s">
        <v>129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</row>
  </sheetData>
  <sheetProtection password="CC0D" sheet="1" objects="1" scenarios="1" selectLockedCells="1"/>
  <mergeCells count="12">
    <mergeCell ref="A25:B25"/>
    <mergeCell ref="C25:T25"/>
    <mergeCell ref="B4:D4"/>
    <mergeCell ref="S4:T4"/>
    <mergeCell ref="C24:E24"/>
    <mergeCell ref="H24:K24"/>
    <mergeCell ref="F24:G24"/>
    <mergeCell ref="A5:B8"/>
    <mergeCell ref="A9:B9"/>
    <mergeCell ref="A10:A23"/>
    <mergeCell ref="A24:B24"/>
    <mergeCell ref="L24:T24"/>
  </mergeCells>
  <phoneticPr fontId="1"/>
  <pageMargins left="0.39370078740157483" right="0.39370078740157483" top="0.74803149606299213" bottom="0.74803149606299213" header="0.31496062992125984" footer="0.31496062992125984"/>
  <pageSetup paperSize="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workbookViewId="0">
      <selection sqref="A1:XFD1048576"/>
    </sheetView>
  </sheetViews>
  <sheetFormatPr defaultColWidth="8.25" defaultRowHeight="13.5"/>
  <cols>
    <col min="1" max="1" width="4" style="1" customWidth="1"/>
    <col min="2" max="2" width="5.125" style="1" customWidth="1"/>
    <col min="3" max="16384" width="8.25" style="1"/>
  </cols>
  <sheetData>
    <row r="1" spans="1:20" ht="24" customHeight="1">
      <c r="A1" s="1" t="s">
        <v>123</v>
      </c>
    </row>
    <row r="2" spans="1:20" ht="26.25" customHeight="1">
      <c r="B2" s="1" t="s">
        <v>124</v>
      </c>
    </row>
    <row r="3" spans="1:20">
      <c r="A3" s="33" t="s">
        <v>1</v>
      </c>
      <c r="B3" s="33"/>
      <c r="C3" s="6" t="s">
        <v>2</v>
      </c>
      <c r="D3" s="6" t="s">
        <v>2</v>
      </c>
      <c r="E3" s="6" t="s">
        <v>2</v>
      </c>
      <c r="F3" s="6" t="s">
        <v>3</v>
      </c>
      <c r="G3" s="6" t="s">
        <v>3</v>
      </c>
      <c r="H3" s="6" t="s">
        <v>3</v>
      </c>
      <c r="I3" s="6" t="s">
        <v>4</v>
      </c>
      <c r="J3" s="6" t="s">
        <v>4</v>
      </c>
      <c r="K3" s="6" t="s">
        <v>4</v>
      </c>
      <c r="L3" s="6" t="s">
        <v>5</v>
      </c>
      <c r="M3" s="6" t="s">
        <v>5</v>
      </c>
      <c r="N3" s="6" t="s">
        <v>5</v>
      </c>
      <c r="O3" s="6" t="s">
        <v>6</v>
      </c>
      <c r="P3" s="6" t="s">
        <v>7</v>
      </c>
      <c r="Q3" s="6" t="s">
        <v>7</v>
      </c>
      <c r="R3" s="6" t="s">
        <v>8</v>
      </c>
      <c r="S3" s="6" t="s">
        <v>8</v>
      </c>
      <c r="T3" s="6" t="s">
        <v>8</v>
      </c>
    </row>
    <row r="4" spans="1:20">
      <c r="A4" s="33"/>
      <c r="B4" s="33"/>
      <c r="C4" s="7"/>
      <c r="D4" s="7" t="s">
        <v>5</v>
      </c>
      <c r="E4" s="7" t="s">
        <v>5</v>
      </c>
      <c r="F4" s="7"/>
      <c r="G4" s="7" t="s">
        <v>7</v>
      </c>
      <c r="H4" s="7" t="s">
        <v>7</v>
      </c>
      <c r="I4" s="7"/>
      <c r="J4" s="7" t="s">
        <v>8</v>
      </c>
      <c r="K4" s="7" t="s">
        <v>8</v>
      </c>
      <c r="L4" s="7"/>
      <c r="M4" s="7" t="s">
        <v>5</v>
      </c>
      <c r="N4" s="7" t="s">
        <v>5</v>
      </c>
      <c r="O4" s="7"/>
      <c r="P4" s="7" t="s">
        <v>7</v>
      </c>
      <c r="Q4" s="7" t="s">
        <v>7</v>
      </c>
      <c r="R4" s="7"/>
      <c r="S4" s="7" t="s">
        <v>8</v>
      </c>
      <c r="T4" s="7" t="s">
        <v>8</v>
      </c>
    </row>
    <row r="5" spans="1:20">
      <c r="A5" s="33"/>
      <c r="B5" s="33"/>
      <c r="C5" s="7"/>
      <c r="D5" s="7"/>
      <c r="E5" s="7" t="s">
        <v>5</v>
      </c>
      <c r="F5" s="7"/>
      <c r="G5" s="7"/>
      <c r="H5" s="7" t="s">
        <v>7</v>
      </c>
      <c r="I5" s="7"/>
      <c r="J5" s="7"/>
      <c r="K5" s="7" t="s">
        <v>8</v>
      </c>
      <c r="L5" s="7"/>
      <c r="M5" s="7"/>
      <c r="N5" s="7" t="s">
        <v>5</v>
      </c>
      <c r="O5" s="7"/>
      <c r="P5" s="7"/>
      <c r="Q5" s="7" t="s">
        <v>7</v>
      </c>
      <c r="R5" s="7"/>
      <c r="S5" s="7"/>
      <c r="T5" s="7" t="s">
        <v>8</v>
      </c>
    </row>
    <row r="6" spans="1:20">
      <c r="A6" s="33"/>
      <c r="B6" s="33"/>
      <c r="C6" s="2" t="s">
        <v>9</v>
      </c>
      <c r="D6" s="3" t="s">
        <v>10</v>
      </c>
      <c r="E6" s="3" t="s">
        <v>11</v>
      </c>
      <c r="F6" s="2" t="s">
        <v>9</v>
      </c>
      <c r="G6" s="3" t="s">
        <v>10</v>
      </c>
      <c r="H6" s="3" t="s">
        <v>11</v>
      </c>
      <c r="I6" s="2" t="s">
        <v>9</v>
      </c>
      <c r="J6" s="3" t="s">
        <v>10</v>
      </c>
      <c r="K6" s="3" t="s">
        <v>11</v>
      </c>
      <c r="L6" s="2" t="s">
        <v>9</v>
      </c>
      <c r="M6" s="3" t="s">
        <v>10</v>
      </c>
      <c r="N6" s="3" t="s">
        <v>11</v>
      </c>
      <c r="O6" s="2" t="s">
        <v>9</v>
      </c>
      <c r="P6" s="3" t="s">
        <v>10</v>
      </c>
      <c r="Q6" s="3" t="s">
        <v>11</v>
      </c>
      <c r="R6" s="2" t="s">
        <v>9</v>
      </c>
      <c r="S6" s="3" t="s">
        <v>10</v>
      </c>
      <c r="T6" s="3" t="s">
        <v>11</v>
      </c>
    </row>
    <row r="7" spans="1:20" ht="33" customHeight="1">
      <c r="A7" s="33" t="s">
        <v>12</v>
      </c>
      <c r="B7" s="33"/>
      <c r="C7" s="5" t="s">
        <v>13</v>
      </c>
      <c r="D7" s="5" t="s">
        <v>14</v>
      </c>
      <c r="E7" s="5" t="s">
        <v>15</v>
      </c>
      <c r="F7" s="5" t="s">
        <v>16</v>
      </c>
      <c r="G7" s="5" t="s">
        <v>17</v>
      </c>
      <c r="H7" s="5" t="s">
        <v>18</v>
      </c>
      <c r="I7" s="5" t="s">
        <v>19</v>
      </c>
      <c r="J7" s="5" t="s">
        <v>20</v>
      </c>
      <c r="K7" s="5" t="s">
        <v>21</v>
      </c>
      <c r="L7" s="5" t="s">
        <v>13</v>
      </c>
      <c r="M7" s="5" t="s">
        <v>14</v>
      </c>
      <c r="N7" s="5" t="s">
        <v>22</v>
      </c>
      <c r="O7" s="5" t="s">
        <v>16</v>
      </c>
      <c r="P7" s="5" t="s">
        <v>17</v>
      </c>
      <c r="Q7" s="5" t="s">
        <v>23</v>
      </c>
      <c r="R7" s="5" t="s">
        <v>19</v>
      </c>
      <c r="S7" s="5" t="s">
        <v>20</v>
      </c>
      <c r="T7" s="5" t="s">
        <v>24</v>
      </c>
    </row>
    <row r="8" spans="1:20">
      <c r="A8" s="33" t="s">
        <v>25</v>
      </c>
      <c r="B8" s="4" t="s">
        <v>26</v>
      </c>
      <c r="C8" s="4" t="s">
        <v>13</v>
      </c>
      <c r="D8" s="4" t="s">
        <v>14</v>
      </c>
      <c r="E8" s="4" t="s">
        <v>15</v>
      </c>
      <c r="F8" s="4" t="s">
        <v>16</v>
      </c>
      <c r="G8" s="4" t="s">
        <v>17</v>
      </c>
      <c r="H8" s="4" t="s">
        <v>23</v>
      </c>
      <c r="I8" s="4" t="s">
        <v>19</v>
      </c>
      <c r="J8" s="4" t="s">
        <v>20</v>
      </c>
      <c r="K8" s="4" t="s">
        <v>21</v>
      </c>
      <c r="L8" s="4" t="s">
        <v>13</v>
      </c>
      <c r="M8" s="4" t="s">
        <v>14</v>
      </c>
      <c r="N8" s="4" t="s">
        <v>22</v>
      </c>
      <c r="O8" s="4" t="s">
        <v>16</v>
      </c>
      <c r="P8" s="4" t="s">
        <v>17</v>
      </c>
      <c r="Q8" s="4" t="s">
        <v>23</v>
      </c>
      <c r="R8" s="4" t="s">
        <v>19</v>
      </c>
      <c r="S8" s="4" t="s">
        <v>20</v>
      </c>
      <c r="T8" s="4" t="s">
        <v>24</v>
      </c>
    </row>
    <row r="9" spans="1:20">
      <c r="A9" s="33"/>
      <c r="B9" s="4" t="s">
        <v>27</v>
      </c>
      <c r="C9" s="4" t="s">
        <v>13</v>
      </c>
      <c r="D9" s="4" t="s">
        <v>14</v>
      </c>
      <c r="E9" s="4" t="s">
        <v>15</v>
      </c>
      <c r="F9" s="4" t="s">
        <v>16</v>
      </c>
      <c r="G9" s="4" t="s">
        <v>17</v>
      </c>
      <c r="H9" s="4" t="s">
        <v>23</v>
      </c>
      <c r="I9" s="4" t="s">
        <v>19</v>
      </c>
      <c r="J9" s="4" t="s">
        <v>20</v>
      </c>
      <c r="K9" s="4" t="s">
        <v>21</v>
      </c>
      <c r="L9" s="4" t="s">
        <v>13</v>
      </c>
      <c r="M9" s="4" t="s">
        <v>14</v>
      </c>
      <c r="N9" s="4" t="s">
        <v>22</v>
      </c>
      <c r="O9" s="4" t="s">
        <v>16</v>
      </c>
      <c r="P9" s="4" t="s">
        <v>17</v>
      </c>
      <c r="Q9" s="4" t="s">
        <v>23</v>
      </c>
      <c r="R9" s="4" t="s">
        <v>19</v>
      </c>
      <c r="S9" s="4" t="s">
        <v>20</v>
      </c>
      <c r="T9" s="4" t="s">
        <v>24</v>
      </c>
    </row>
    <row r="10" spans="1:20">
      <c r="A10" s="33"/>
      <c r="B10" s="4" t="s">
        <v>28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23</v>
      </c>
      <c r="I10" s="4" t="s">
        <v>19</v>
      </c>
      <c r="J10" s="4" t="s">
        <v>20</v>
      </c>
      <c r="K10" s="4" t="s">
        <v>21</v>
      </c>
      <c r="L10" s="4" t="s">
        <v>13</v>
      </c>
      <c r="M10" s="4" t="s">
        <v>14</v>
      </c>
      <c r="N10" s="4" t="s">
        <v>22</v>
      </c>
      <c r="O10" s="4" t="s">
        <v>16</v>
      </c>
      <c r="P10" s="4" t="s">
        <v>17</v>
      </c>
      <c r="Q10" s="4" t="s">
        <v>23</v>
      </c>
      <c r="R10" s="4" t="s">
        <v>19</v>
      </c>
      <c r="S10" s="4" t="s">
        <v>20</v>
      </c>
      <c r="T10" s="4" t="s">
        <v>24</v>
      </c>
    </row>
    <row r="11" spans="1:20">
      <c r="A11" s="33"/>
      <c r="B11" s="4" t="s">
        <v>29</v>
      </c>
      <c r="C11" s="4" t="s">
        <v>30</v>
      </c>
      <c r="D11" s="4" t="s">
        <v>31</v>
      </c>
      <c r="E11" s="4" t="s">
        <v>32</v>
      </c>
      <c r="F11" s="4" t="s">
        <v>33</v>
      </c>
      <c r="G11" s="4" t="s">
        <v>34</v>
      </c>
      <c r="H11" s="4" t="s">
        <v>35</v>
      </c>
      <c r="I11" s="4" t="s">
        <v>16</v>
      </c>
      <c r="J11" s="4" t="s">
        <v>17</v>
      </c>
      <c r="K11" s="4" t="s">
        <v>18</v>
      </c>
      <c r="L11" s="4" t="s">
        <v>30</v>
      </c>
      <c r="M11" s="4" t="s">
        <v>31</v>
      </c>
      <c r="N11" s="4" t="s">
        <v>36</v>
      </c>
      <c r="O11" s="4" t="s">
        <v>33</v>
      </c>
      <c r="P11" s="4" t="s">
        <v>34</v>
      </c>
      <c r="Q11" s="4" t="s">
        <v>37</v>
      </c>
      <c r="R11" s="4" t="s">
        <v>16</v>
      </c>
      <c r="S11" s="4" t="s">
        <v>17</v>
      </c>
      <c r="T11" s="4" t="s">
        <v>23</v>
      </c>
    </row>
    <row r="12" spans="1:20">
      <c r="A12" s="33"/>
      <c r="B12" s="4" t="s">
        <v>38</v>
      </c>
      <c r="C12" s="4" t="s">
        <v>39</v>
      </c>
      <c r="D12" s="4" t="s">
        <v>40</v>
      </c>
      <c r="E12" s="4" t="s">
        <v>41</v>
      </c>
      <c r="F12" s="4" t="s">
        <v>42</v>
      </c>
      <c r="G12" s="4" t="s">
        <v>43</v>
      </c>
      <c r="H12" s="4" t="s">
        <v>44</v>
      </c>
      <c r="I12" s="4" t="s">
        <v>45</v>
      </c>
      <c r="J12" s="4" t="s">
        <v>46</v>
      </c>
      <c r="K12" s="4" t="s">
        <v>47</v>
      </c>
      <c r="L12" s="4" t="s">
        <v>39</v>
      </c>
      <c r="M12" s="4" t="s">
        <v>40</v>
      </c>
      <c r="N12" s="4" t="s">
        <v>48</v>
      </c>
      <c r="O12" s="4" t="s">
        <v>42</v>
      </c>
      <c r="P12" s="4" t="s">
        <v>43</v>
      </c>
      <c r="Q12" s="4" t="s">
        <v>49</v>
      </c>
      <c r="R12" s="4" t="s">
        <v>45</v>
      </c>
      <c r="S12" s="4" t="s">
        <v>46</v>
      </c>
      <c r="T12" s="4" t="s">
        <v>50</v>
      </c>
    </row>
    <row r="13" spans="1:20">
      <c r="A13" s="33"/>
      <c r="B13" s="4" t="s">
        <v>51</v>
      </c>
      <c r="C13" s="4" t="s">
        <v>52</v>
      </c>
      <c r="D13" s="4" t="s">
        <v>53</v>
      </c>
      <c r="E13" s="4" t="s">
        <v>54</v>
      </c>
      <c r="F13" s="4" t="s">
        <v>30</v>
      </c>
      <c r="G13" s="4" t="s">
        <v>31</v>
      </c>
      <c r="H13" s="4" t="s">
        <v>32</v>
      </c>
      <c r="I13" s="4" t="s">
        <v>13</v>
      </c>
      <c r="J13" s="4" t="s">
        <v>14</v>
      </c>
      <c r="K13" s="4" t="s">
        <v>15</v>
      </c>
      <c r="L13" s="4" t="s">
        <v>52</v>
      </c>
      <c r="M13" s="4" t="s">
        <v>53</v>
      </c>
      <c r="N13" s="4" t="s">
        <v>55</v>
      </c>
      <c r="O13" s="4" t="s">
        <v>30</v>
      </c>
      <c r="P13" s="4" t="s">
        <v>31</v>
      </c>
      <c r="Q13" s="4" t="s">
        <v>36</v>
      </c>
      <c r="R13" s="4" t="s">
        <v>13</v>
      </c>
      <c r="S13" s="4" t="s">
        <v>14</v>
      </c>
      <c r="T13" s="4" t="s">
        <v>22</v>
      </c>
    </row>
    <row r="14" spans="1:20">
      <c r="A14" s="33"/>
      <c r="B14" s="4" t="s">
        <v>56</v>
      </c>
      <c r="C14" s="4" t="s">
        <v>57</v>
      </c>
      <c r="D14" s="4" t="s">
        <v>13</v>
      </c>
      <c r="E14" s="4" t="s">
        <v>58</v>
      </c>
      <c r="F14" s="4" t="s">
        <v>59</v>
      </c>
      <c r="G14" s="4" t="s">
        <v>16</v>
      </c>
      <c r="H14" s="4" t="s">
        <v>60</v>
      </c>
      <c r="I14" s="4" t="s">
        <v>61</v>
      </c>
      <c r="J14" s="4" t="s">
        <v>19</v>
      </c>
      <c r="K14" s="4" t="s">
        <v>62</v>
      </c>
      <c r="L14" s="4" t="s">
        <v>57</v>
      </c>
      <c r="M14" s="4" t="s">
        <v>13</v>
      </c>
      <c r="N14" s="4" t="s">
        <v>63</v>
      </c>
      <c r="O14" s="4" t="s">
        <v>59</v>
      </c>
      <c r="P14" s="4" t="s">
        <v>16</v>
      </c>
      <c r="Q14" s="4" t="s">
        <v>14</v>
      </c>
      <c r="R14" s="4" t="s">
        <v>61</v>
      </c>
      <c r="S14" s="4" t="s">
        <v>19</v>
      </c>
      <c r="T14" s="4" t="s">
        <v>64</v>
      </c>
    </row>
    <row r="15" spans="1:20">
      <c r="A15" s="33"/>
      <c r="B15" s="4" t="s">
        <v>65</v>
      </c>
      <c r="C15" s="4" t="s">
        <v>66</v>
      </c>
      <c r="D15" s="4" t="s">
        <v>30</v>
      </c>
      <c r="E15" s="4" t="s">
        <v>67</v>
      </c>
      <c r="F15" s="4" t="s">
        <v>68</v>
      </c>
      <c r="G15" s="4" t="s">
        <v>33</v>
      </c>
      <c r="H15" s="4" t="s">
        <v>69</v>
      </c>
      <c r="I15" s="4" t="s">
        <v>59</v>
      </c>
      <c r="J15" s="4" t="s">
        <v>16</v>
      </c>
      <c r="K15" s="4" t="s">
        <v>60</v>
      </c>
      <c r="L15" s="4" t="s">
        <v>66</v>
      </c>
      <c r="M15" s="4" t="s">
        <v>30</v>
      </c>
      <c r="N15" s="4" t="s">
        <v>53</v>
      </c>
      <c r="O15" s="4" t="s">
        <v>68</v>
      </c>
      <c r="P15" s="4" t="s">
        <v>33</v>
      </c>
      <c r="Q15" s="4" t="s">
        <v>31</v>
      </c>
      <c r="R15" s="4" t="s">
        <v>59</v>
      </c>
      <c r="S15" s="4" t="s">
        <v>16</v>
      </c>
      <c r="T15" s="4" t="s">
        <v>14</v>
      </c>
    </row>
    <row r="16" spans="1:20">
      <c r="A16" s="33"/>
      <c r="B16" s="4" t="s">
        <v>70</v>
      </c>
      <c r="C16" s="4" t="s">
        <v>71</v>
      </c>
      <c r="D16" s="4" t="s">
        <v>52</v>
      </c>
      <c r="E16" s="4" t="s">
        <v>72</v>
      </c>
      <c r="F16" s="4" t="s">
        <v>66</v>
      </c>
      <c r="G16" s="4" t="s">
        <v>30</v>
      </c>
      <c r="H16" s="4" t="s">
        <v>67</v>
      </c>
      <c r="I16" s="4" t="s">
        <v>57</v>
      </c>
      <c r="J16" s="4" t="s">
        <v>13</v>
      </c>
      <c r="K16" s="4" t="s">
        <v>58</v>
      </c>
      <c r="L16" s="4" t="s">
        <v>71</v>
      </c>
      <c r="M16" s="4" t="s">
        <v>52</v>
      </c>
      <c r="N16" s="4" t="s">
        <v>73</v>
      </c>
      <c r="O16" s="4" t="s">
        <v>66</v>
      </c>
      <c r="P16" s="4" t="s">
        <v>30</v>
      </c>
      <c r="Q16" s="4" t="s">
        <v>53</v>
      </c>
      <c r="R16" s="4" t="s">
        <v>57</v>
      </c>
      <c r="S16" s="4" t="s">
        <v>13</v>
      </c>
      <c r="T16" s="4" t="s">
        <v>63</v>
      </c>
    </row>
    <row r="17" spans="1:20">
      <c r="A17" s="33"/>
      <c r="B17" s="4" t="s">
        <v>74</v>
      </c>
      <c r="C17" s="4" t="s">
        <v>75</v>
      </c>
      <c r="D17" s="4" t="s">
        <v>66</v>
      </c>
      <c r="E17" s="4" t="s">
        <v>76</v>
      </c>
      <c r="F17" s="4" t="s">
        <v>77</v>
      </c>
      <c r="G17" s="4" t="s">
        <v>68</v>
      </c>
      <c r="H17" s="4" t="s">
        <v>78</v>
      </c>
      <c r="I17" s="4" t="s">
        <v>79</v>
      </c>
      <c r="J17" s="4" t="s">
        <v>59</v>
      </c>
      <c r="K17" s="4" t="s">
        <v>80</v>
      </c>
      <c r="L17" s="4" t="s">
        <v>75</v>
      </c>
      <c r="M17" s="4" t="s">
        <v>66</v>
      </c>
      <c r="N17" s="4" t="s">
        <v>52</v>
      </c>
      <c r="O17" s="4" t="s">
        <v>77</v>
      </c>
      <c r="P17" s="4" t="s">
        <v>68</v>
      </c>
      <c r="Q17" s="4" t="s">
        <v>30</v>
      </c>
      <c r="R17" s="4" t="s">
        <v>79</v>
      </c>
      <c r="S17" s="4" t="s">
        <v>59</v>
      </c>
      <c r="T17" s="4" t="s">
        <v>13</v>
      </c>
    </row>
    <row r="18" spans="1:20">
      <c r="A18" s="33"/>
      <c r="B18" s="4" t="s">
        <v>81</v>
      </c>
      <c r="C18" s="4" t="s">
        <v>82</v>
      </c>
      <c r="D18" s="4" t="s">
        <v>75</v>
      </c>
      <c r="E18" s="4" t="s">
        <v>83</v>
      </c>
      <c r="F18" s="4" t="s">
        <v>84</v>
      </c>
      <c r="G18" s="4" t="s">
        <v>77</v>
      </c>
      <c r="H18" s="4" t="s">
        <v>85</v>
      </c>
      <c r="I18" s="4" t="s">
        <v>86</v>
      </c>
      <c r="J18" s="4" t="s">
        <v>79</v>
      </c>
      <c r="K18" s="4" t="s">
        <v>87</v>
      </c>
      <c r="L18" s="4" t="s">
        <v>82</v>
      </c>
      <c r="M18" s="4" t="s">
        <v>75</v>
      </c>
      <c r="N18" s="4" t="s">
        <v>71</v>
      </c>
      <c r="O18" s="4" t="s">
        <v>84</v>
      </c>
      <c r="P18" s="4" t="s">
        <v>77</v>
      </c>
      <c r="Q18" s="4" t="s">
        <v>66</v>
      </c>
      <c r="R18" s="4" t="s">
        <v>86</v>
      </c>
      <c r="S18" s="4" t="s">
        <v>79</v>
      </c>
      <c r="T18" s="4" t="s">
        <v>57</v>
      </c>
    </row>
    <row r="19" spans="1:20">
      <c r="A19" s="33"/>
      <c r="B19" s="4" t="s">
        <v>88</v>
      </c>
      <c r="C19" s="4" t="s">
        <v>89</v>
      </c>
      <c r="D19" s="4" t="s">
        <v>82</v>
      </c>
      <c r="E19" s="4" t="s">
        <v>90</v>
      </c>
      <c r="F19" s="4" t="s">
        <v>91</v>
      </c>
      <c r="G19" s="4" t="s">
        <v>84</v>
      </c>
      <c r="H19" s="4" t="s">
        <v>92</v>
      </c>
      <c r="I19" s="4" t="s">
        <v>93</v>
      </c>
      <c r="J19" s="4" t="s">
        <v>94</v>
      </c>
      <c r="K19" s="4" t="s">
        <v>95</v>
      </c>
      <c r="L19" s="4" t="s">
        <v>89</v>
      </c>
      <c r="M19" s="4" t="s">
        <v>82</v>
      </c>
      <c r="N19" s="4" t="s">
        <v>96</v>
      </c>
      <c r="O19" s="4" t="s">
        <v>91</v>
      </c>
      <c r="P19" s="4" t="s">
        <v>84</v>
      </c>
      <c r="Q19" s="4" t="s">
        <v>75</v>
      </c>
      <c r="R19" s="4" t="s">
        <v>93</v>
      </c>
      <c r="S19" s="4" t="s">
        <v>86</v>
      </c>
      <c r="T19" s="4" t="s">
        <v>97</v>
      </c>
    </row>
    <row r="20" spans="1:20">
      <c r="A20" s="33"/>
      <c r="B20" s="4" t="s">
        <v>98</v>
      </c>
      <c r="C20" s="4" t="s">
        <v>99</v>
      </c>
      <c r="D20" s="4" t="s">
        <v>100</v>
      </c>
      <c r="E20" s="4" t="s">
        <v>101</v>
      </c>
      <c r="F20" s="4" t="s">
        <v>102</v>
      </c>
      <c r="G20" s="4" t="s">
        <v>103</v>
      </c>
      <c r="H20" s="4" t="s">
        <v>104</v>
      </c>
      <c r="I20" s="4" t="s">
        <v>89</v>
      </c>
      <c r="J20" s="4" t="s">
        <v>82</v>
      </c>
      <c r="K20" s="4" t="s">
        <v>90</v>
      </c>
      <c r="L20" s="4" t="s">
        <v>99</v>
      </c>
      <c r="M20" s="4" t="s">
        <v>100</v>
      </c>
      <c r="N20" s="4" t="s">
        <v>105</v>
      </c>
      <c r="O20" s="4" t="s">
        <v>102</v>
      </c>
      <c r="P20" s="4" t="s">
        <v>103</v>
      </c>
      <c r="Q20" s="4" t="s">
        <v>106</v>
      </c>
      <c r="R20" s="4" t="s">
        <v>89</v>
      </c>
      <c r="S20" s="4" t="s">
        <v>82</v>
      </c>
      <c r="T20" s="4" t="s">
        <v>96</v>
      </c>
    </row>
    <row r="21" spans="1:20">
      <c r="A21" s="33"/>
      <c r="B21" s="4" t="s">
        <v>107</v>
      </c>
      <c r="C21" s="4" t="s">
        <v>108</v>
      </c>
      <c r="D21" s="4" t="s">
        <v>102</v>
      </c>
      <c r="E21" s="4" t="s">
        <v>109</v>
      </c>
      <c r="F21" s="4" t="s">
        <v>110</v>
      </c>
      <c r="G21" s="4" t="s">
        <v>111</v>
      </c>
      <c r="H21" s="4" t="s">
        <v>112</v>
      </c>
      <c r="I21" s="4" t="s">
        <v>113</v>
      </c>
      <c r="J21" s="4" t="s">
        <v>91</v>
      </c>
      <c r="K21" s="4" t="s">
        <v>114</v>
      </c>
      <c r="L21" s="4" t="s">
        <v>108</v>
      </c>
      <c r="M21" s="4" t="s">
        <v>102</v>
      </c>
      <c r="N21" s="4" t="s">
        <v>100</v>
      </c>
      <c r="O21" s="4" t="s">
        <v>110</v>
      </c>
      <c r="P21" s="4" t="s">
        <v>111</v>
      </c>
      <c r="Q21" s="4" t="s">
        <v>103</v>
      </c>
      <c r="R21" s="4" t="s">
        <v>113</v>
      </c>
      <c r="S21" s="4" t="s">
        <v>91</v>
      </c>
      <c r="T21" s="4" t="s">
        <v>82</v>
      </c>
    </row>
    <row r="22" spans="1:20" ht="26.25" customHeight="1">
      <c r="A22" s="33" t="s">
        <v>115</v>
      </c>
      <c r="B22" s="33"/>
      <c r="C22" s="34" t="s">
        <v>116</v>
      </c>
      <c r="D22" s="34"/>
      <c r="E22" s="34"/>
      <c r="F22" s="34"/>
      <c r="G22" s="34"/>
      <c r="H22" s="34"/>
      <c r="I22" s="34"/>
      <c r="J22" s="34"/>
      <c r="K22" s="34"/>
      <c r="L22" s="35"/>
      <c r="M22" s="35"/>
      <c r="N22" s="35"/>
      <c r="O22" s="35"/>
      <c r="P22" s="35"/>
      <c r="Q22" s="35"/>
      <c r="R22" s="35"/>
      <c r="S22" s="35"/>
      <c r="T22" s="35"/>
    </row>
    <row r="23" spans="1:20" ht="26.25" customHeight="1">
      <c r="A23" s="33" t="s">
        <v>117</v>
      </c>
      <c r="B23" s="33"/>
      <c r="C23" s="34" t="s">
        <v>118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</row>
  </sheetData>
  <sheetProtection password="CC0D" sheet="1" objects="1" scenarios="1" selectLockedCells="1" selectUnlockedCells="1"/>
  <mergeCells count="8">
    <mergeCell ref="A23:B23"/>
    <mergeCell ref="C23:T23"/>
    <mergeCell ref="A3:B6"/>
    <mergeCell ref="A7:B7"/>
    <mergeCell ref="A8:A21"/>
    <mergeCell ref="A22:B22"/>
    <mergeCell ref="C22:K22"/>
    <mergeCell ref="L22:T2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型別保険金支給金額</vt:lpstr>
      <vt:lpstr>（参考）型別支給日数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青柳</dc:creator>
  <cp:lastModifiedBy>hoken</cp:lastModifiedBy>
  <cp:lastPrinted>2019-11-14T04:33:02Z</cp:lastPrinted>
  <dcterms:created xsi:type="dcterms:W3CDTF">2018-06-28T05:51:01Z</dcterms:created>
  <dcterms:modified xsi:type="dcterms:W3CDTF">2019-11-14T04:33:07Z</dcterms:modified>
</cp:coreProperties>
</file>